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0"/>
  </bookViews>
  <sheets>
    <sheet name="汇总表" sheetId="1" r:id="rId1"/>
    <sheet name="Sheet1" sheetId="2" r:id="rId2"/>
  </sheets>
  <definedNames>
    <definedName name="_xlnm.Print_Area" localSheetId="0">'汇总表'!$A$1:$Q$19</definedName>
  </definedNames>
  <calcPr fullCalcOnLoad="1"/>
</workbook>
</file>

<file path=xl/sharedStrings.xml><?xml version="1.0" encoding="utf-8"?>
<sst xmlns="http://schemas.openxmlformats.org/spreadsheetml/2006/main" count="33" uniqueCount="25">
  <si>
    <t>附件：</t>
  </si>
  <si>
    <t>2018年度省级高新技术企业第二批入库和第一批及第二批出库奖补清算表</t>
  </si>
  <si>
    <t>单位：万元</t>
  </si>
  <si>
    <t>市、县（区）</t>
  </si>
  <si>
    <t>奖补总金额</t>
  </si>
  <si>
    <t>省级承担</t>
  </si>
  <si>
    <t>设区市承担</t>
  </si>
  <si>
    <t>县级承担</t>
  </si>
  <si>
    <t>2018年第二批入库（含第一批增补入库的6家）奖补情况</t>
  </si>
  <si>
    <t>2018年度第一批及第二批出库奖补情况</t>
  </si>
  <si>
    <t>省级下达预奖补助金额</t>
  </si>
  <si>
    <t>省级还需下达奖补金额（清算数）</t>
  </si>
  <si>
    <t>奖补企业数</t>
  </si>
  <si>
    <t>奖补总额</t>
  </si>
  <si>
    <t>全省合计</t>
  </si>
  <si>
    <t>福州</t>
  </si>
  <si>
    <t>平潭</t>
  </si>
  <si>
    <t>宁德</t>
  </si>
  <si>
    <t>莆田</t>
  </si>
  <si>
    <t>泉州</t>
  </si>
  <si>
    <t>漳州</t>
  </si>
  <si>
    <t>龙岩</t>
  </si>
  <si>
    <t>三明</t>
  </si>
  <si>
    <t>南平</t>
  </si>
  <si>
    <t>备注：2018年省级预拨资金文号为闽财教指〔2018〕122号。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</si>
</sst>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s>
  <fonts count="29">
    <font>
      <sz val="12"/>
      <name val="宋体"/>
      <family val="0"/>
    </font>
    <font>
      <sz val="9"/>
      <name val="仿宋"/>
      <family val="3"/>
    </font>
    <font>
      <sz val="9"/>
      <name val="宋体"/>
      <family val="0"/>
    </font>
    <font>
      <sz val="12"/>
      <name val="仿宋"/>
      <family val="3"/>
    </font>
    <font>
      <sz val="16"/>
      <name val="仿宋"/>
      <family val="3"/>
    </font>
    <font>
      <sz val="20"/>
      <name val="宋体"/>
      <family val="0"/>
    </font>
    <font>
      <b/>
      <sz val="20"/>
      <name val="仿宋"/>
      <family val="3"/>
    </font>
    <font>
      <sz val="9"/>
      <color indexed="8"/>
      <name val="仿宋"/>
      <family val="3"/>
    </font>
    <font>
      <sz val="11"/>
      <color indexed="53"/>
      <name val="宋体"/>
      <family val="0"/>
    </font>
    <font>
      <sz val="11"/>
      <color indexed="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17"/>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sz val="11"/>
      <color theme="1"/>
      <name val="Calibri"/>
      <family val="0"/>
    </font>
    <font>
      <sz val="9"/>
      <color theme="1"/>
      <name val="仿宋"/>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19" fillId="0" borderId="3" applyNumberFormat="0" applyFill="0" applyAlignment="0" applyProtection="0"/>
    <xf numFmtId="0" fontId="16"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23" fillId="2" borderId="1" applyNumberFormat="0" applyAlignment="0" applyProtection="0"/>
    <xf numFmtId="0" fontId="15" fillId="8" borderId="6" applyNumberFormat="0" applyAlignment="0" applyProtection="0"/>
    <xf numFmtId="0" fontId="10" fillId="9" borderId="0" applyNumberFormat="0" applyBorder="0" applyAlignment="0" applyProtection="0"/>
    <xf numFmtId="0" fontId="9" fillId="10" borderId="0" applyNumberFormat="0" applyBorder="0" applyAlignment="0" applyProtection="0"/>
    <xf numFmtId="0" fontId="8" fillId="0" borderId="7" applyNumberFormat="0" applyFill="0" applyAlignment="0" applyProtection="0"/>
    <xf numFmtId="0" fontId="24" fillId="0" borderId="8" applyNumberFormat="0" applyFill="0" applyAlignment="0" applyProtection="0"/>
    <xf numFmtId="0" fontId="20" fillId="9" borderId="0" applyNumberFormat="0" applyBorder="0" applyAlignment="0" applyProtection="0"/>
    <xf numFmtId="0" fontId="21" fillId="11"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27" fillId="0" borderId="0">
      <alignment vertical="center"/>
      <protection/>
    </xf>
    <xf numFmtId="0" fontId="10" fillId="6" borderId="0" applyNumberFormat="0" applyBorder="0" applyAlignment="0" applyProtection="0"/>
    <xf numFmtId="0" fontId="10" fillId="11" borderId="0" applyNumberFormat="0" applyBorder="0" applyAlignment="0" applyProtection="0"/>
    <xf numFmtId="0" fontId="9" fillId="16" borderId="0" applyNumberFormat="0" applyBorder="0" applyAlignment="0" applyProtection="0"/>
    <xf numFmtId="0" fontId="1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4" borderId="0" applyNumberFormat="0" applyBorder="0" applyAlignment="0" applyProtection="0"/>
    <xf numFmtId="0" fontId="9" fillId="4" borderId="0" applyNumberFormat="0" applyBorder="0" applyAlignment="0" applyProtection="0"/>
    <xf numFmtId="0" fontId="27" fillId="0" borderId="0">
      <alignment vertical="center"/>
      <protection/>
    </xf>
  </cellStyleXfs>
  <cellXfs count="38">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xf>
    <xf numFmtId="0" fontId="1" fillId="0" borderId="0" xfId="0" applyFont="1" applyBorder="1" applyAlignment="1">
      <alignment vertical="center" wrapText="1"/>
    </xf>
    <xf numFmtId="0" fontId="3" fillId="0" borderId="0" xfId="0" applyFont="1" applyAlignment="1">
      <alignment vertical="center" wrapText="1"/>
    </xf>
    <xf numFmtId="0" fontId="3" fillId="0" borderId="0" xfId="0" applyNumberFormat="1" applyFont="1" applyAlignment="1">
      <alignment horizontal="justify"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176"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177" fontId="28" fillId="19" borderId="10" xfId="0" applyNumberFormat="1" applyFont="1" applyFill="1" applyBorder="1" applyAlignment="1">
      <alignment horizontal="center" vertical="center"/>
    </xf>
    <xf numFmtId="177" fontId="28"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9" xfId="0" applyFont="1" applyBorder="1" applyAlignment="1">
      <alignment horizontal="center" vertical="center"/>
    </xf>
    <xf numFmtId="176" fontId="1"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177" fontId="28" fillId="0" borderId="9" xfId="0" applyNumberFormat="1" applyFont="1" applyFill="1" applyBorder="1" applyAlignment="1">
      <alignment horizontal="center" vertical="center"/>
    </xf>
    <xf numFmtId="0" fontId="1" fillId="0" borderId="10" xfId="0" applyFont="1" applyBorder="1" applyAlignment="1">
      <alignment horizontal="left"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77" fontId="1" fillId="0" borderId="10" xfId="0" applyNumberFormat="1" applyFont="1" applyBorder="1" applyAlignment="1">
      <alignment horizontal="center" vertical="center"/>
    </xf>
    <xf numFmtId="176" fontId="1" fillId="0" borderId="10"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wrapText="1"/>
    </xf>
    <xf numFmtId="177" fontId="1" fillId="0" borderId="10" xfId="0" applyNumberFormat="1" applyFont="1" applyBorder="1" applyAlignment="1">
      <alignment horizontal="center" vertical="center" wrapText="1"/>
    </xf>
    <xf numFmtId="178" fontId="1" fillId="0" borderId="10" xfId="55" applyNumberFormat="1" applyFont="1" applyFill="1" applyBorder="1" applyAlignment="1">
      <alignment horizontal="center" vertical="center" wrapText="1"/>
      <protection/>
    </xf>
    <xf numFmtId="177" fontId="1" fillId="0" borderId="9" xfId="0" applyNumberFormat="1" applyFont="1" applyBorder="1" applyAlignment="1">
      <alignment horizontal="center" vertical="center" wrapText="1"/>
    </xf>
    <xf numFmtId="177" fontId="1" fillId="0" borderId="9" xfId="0" applyNumberFormat="1"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常规 45"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9"/>
  <sheetViews>
    <sheetView tabSelected="1" zoomScale="120" zoomScaleNormal="120" zoomScaleSheetLayoutView="100" workbookViewId="0" topLeftCell="A1">
      <pane xSplit="1" ySplit="7" topLeftCell="B8" activePane="bottomRight" state="frozen"/>
      <selection pane="bottomRight" activeCell="F5" sqref="F5:J5"/>
    </sheetView>
  </sheetViews>
  <sheetFormatPr defaultColWidth="9.00390625" defaultRowHeight="14.25"/>
  <cols>
    <col min="1" max="1" width="7.75390625" style="4" customWidth="1"/>
    <col min="2" max="2" width="8.75390625" style="4" customWidth="1"/>
    <col min="3" max="3" width="7.25390625" style="4" customWidth="1"/>
    <col min="4" max="4" width="9.00390625" style="4" customWidth="1"/>
    <col min="5" max="5" width="8.25390625" style="4" customWidth="1"/>
    <col min="6" max="6" width="5.75390625" style="4" customWidth="1"/>
    <col min="7" max="7" width="7.75390625" style="4" customWidth="1"/>
    <col min="8" max="8" width="9.125" style="4" customWidth="1"/>
    <col min="9" max="9" width="10.25390625" style="4" customWidth="1"/>
    <col min="10" max="10" width="8.875" style="4" customWidth="1"/>
    <col min="11" max="11" width="6.00390625" style="4" customWidth="1"/>
    <col min="12" max="12" width="8.00390625" style="4" customWidth="1"/>
    <col min="13" max="13" width="7.875" style="4" customWidth="1"/>
    <col min="14" max="14" width="8.625" style="4" customWidth="1"/>
    <col min="15" max="15" width="7.875" style="4" customWidth="1"/>
    <col min="16" max="16" width="7.75390625" style="4" customWidth="1"/>
    <col min="17" max="17" width="9.25390625" style="4" customWidth="1"/>
    <col min="18" max="16384" width="9.00390625" style="4" customWidth="1"/>
  </cols>
  <sheetData>
    <row r="1" spans="1:5" ht="20.25">
      <c r="A1" s="5" t="s">
        <v>0</v>
      </c>
      <c r="B1" s="6"/>
      <c r="C1" s="6"/>
      <c r="D1" s="6"/>
      <c r="E1" s="6"/>
    </row>
    <row r="2" spans="1:17" ht="30" customHeight="1">
      <c r="A2" s="7" t="s">
        <v>1</v>
      </c>
      <c r="B2" s="7"/>
      <c r="C2" s="7"/>
      <c r="D2" s="7"/>
      <c r="E2" s="7"/>
      <c r="F2" s="8"/>
      <c r="G2" s="8"/>
      <c r="H2" s="8"/>
      <c r="I2" s="8"/>
      <c r="J2" s="8"/>
      <c r="K2" s="8"/>
      <c r="L2" s="8"/>
      <c r="M2" s="8"/>
      <c r="N2" s="8"/>
      <c r="O2" s="8"/>
      <c r="P2" s="8"/>
      <c r="Q2" s="8"/>
    </row>
    <row r="3" spans="1:17" ht="14.25">
      <c r="A3" s="9"/>
      <c r="B3" s="9"/>
      <c r="C3" s="9"/>
      <c r="D3" s="9"/>
      <c r="E3" s="9"/>
      <c r="F3" s="9"/>
      <c r="G3" s="9"/>
      <c r="H3" s="9"/>
      <c r="I3" s="9"/>
      <c r="J3" s="9"/>
      <c r="K3" s="9"/>
      <c r="L3" s="9"/>
      <c r="M3" s="9"/>
      <c r="N3" s="9"/>
      <c r="O3" s="9"/>
      <c r="P3" s="9"/>
      <c r="Q3" s="9"/>
    </row>
    <row r="4" spans="1:17" ht="14.25">
      <c r="A4" s="10"/>
      <c r="B4" s="10"/>
      <c r="C4" s="10"/>
      <c r="D4" s="10"/>
      <c r="E4" s="10"/>
      <c r="F4" s="10"/>
      <c r="G4" s="10"/>
      <c r="H4" s="9"/>
      <c r="I4" s="9"/>
      <c r="P4" s="9" t="s">
        <v>2</v>
      </c>
      <c r="Q4" s="9"/>
    </row>
    <row r="5" spans="1:17" s="1" customFormat="1" ht="19.5" customHeight="1">
      <c r="A5" s="11" t="s">
        <v>3</v>
      </c>
      <c r="B5" s="11" t="s">
        <v>4</v>
      </c>
      <c r="C5" s="11" t="s">
        <v>5</v>
      </c>
      <c r="D5" s="11" t="s">
        <v>6</v>
      </c>
      <c r="E5" s="11" t="s">
        <v>7</v>
      </c>
      <c r="F5" s="12" t="s">
        <v>8</v>
      </c>
      <c r="G5" s="12"/>
      <c r="H5" s="12"/>
      <c r="I5" s="12"/>
      <c r="J5" s="12"/>
      <c r="K5" s="12" t="s">
        <v>9</v>
      </c>
      <c r="L5" s="12"/>
      <c r="M5" s="12"/>
      <c r="N5" s="12"/>
      <c r="O5" s="12"/>
      <c r="P5" s="27" t="s">
        <v>10</v>
      </c>
      <c r="Q5" s="11" t="s">
        <v>11</v>
      </c>
    </row>
    <row r="6" spans="1:17" s="1" customFormat="1" ht="15.75" customHeight="1">
      <c r="A6" s="13"/>
      <c r="B6" s="13"/>
      <c r="C6" s="13"/>
      <c r="D6" s="13"/>
      <c r="E6" s="13"/>
      <c r="F6" s="12" t="s">
        <v>12</v>
      </c>
      <c r="G6" s="12" t="s">
        <v>13</v>
      </c>
      <c r="H6" s="12" t="s">
        <v>5</v>
      </c>
      <c r="I6" s="12" t="s">
        <v>6</v>
      </c>
      <c r="J6" s="12" t="s">
        <v>7</v>
      </c>
      <c r="K6" s="12" t="s">
        <v>12</v>
      </c>
      <c r="L6" s="12" t="s">
        <v>13</v>
      </c>
      <c r="M6" s="12" t="s">
        <v>5</v>
      </c>
      <c r="N6" s="12" t="s">
        <v>6</v>
      </c>
      <c r="O6" s="12" t="s">
        <v>7</v>
      </c>
      <c r="P6" s="28"/>
      <c r="Q6" s="13"/>
    </row>
    <row r="7" spans="1:17" s="1" customFormat="1" ht="21" customHeight="1">
      <c r="A7" s="14"/>
      <c r="B7" s="14"/>
      <c r="C7" s="14"/>
      <c r="D7" s="14"/>
      <c r="E7" s="14"/>
      <c r="F7" s="12"/>
      <c r="G7" s="12"/>
      <c r="H7" s="15"/>
      <c r="I7" s="15"/>
      <c r="J7" s="15"/>
      <c r="K7" s="12"/>
      <c r="L7" s="12"/>
      <c r="M7" s="15"/>
      <c r="N7" s="15"/>
      <c r="O7" s="15"/>
      <c r="P7" s="29"/>
      <c r="Q7" s="14"/>
    </row>
    <row r="8" spans="1:17" s="1" customFormat="1" ht="19.5" customHeight="1">
      <c r="A8" s="12" t="s">
        <v>14</v>
      </c>
      <c r="B8" s="12">
        <f>G8+L8</f>
        <v>24164.120000000003</v>
      </c>
      <c r="C8" s="12">
        <f>H8+M8</f>
        <v>9757.65</v>
      </c>
      <c r="D8" s="12">
        <f>I8+N8</f>
        <v>7413.232</v>
      </c>
      <c r="E8" s="12">
        <f>J8+O8</f>
        <v>6993.232</v>
      </c>
      <c r="F8" s="12">
        <f aca="true" t="shared" si="0" ref="F8:O8">SUM(F9:F17)</f>
        <v>453</v>
      </c>
      <c r="G8" s="12">
        <f t="shared" si="0"/>
        <v>11484.12</v>
      </c>
      <c r="H8" s="12">
        <f t="shared" si="0"/>
        <v>4633.65</v>
      </c>
      <c r="I8" s="12">
        <f t="shared" si="0"/>
        <v>3515.2320000000004</v>
      </c>
      <c r="J8" s="12">
        <f t="shared" si="0"/>
        <v>3335.2320000000004</v>
      </c>
      <c r="K8" s="12">
        <f t="shared" si="0"/>
        <v>634</v>
      </c>
      <c r="L8" s="12">
        <f t="shared" si="0"/>
        <v>12680</v>
      </c>
      <c r="M8" s="12">
        <f t="shared" si="0"/>
        <v>5124</v>
      </c>
      <c r="N8" s="12">
        <f t="shared" si="0"/>
        <v>3898</v>
      </c>
      <c r="O8" s="12">
        <f t="shared" si="0"/>
        <v>3658</v>
      </c>
      <c r="P8" s="21">
        <v>9509.65</v>
      </c>
      <c r="Q8" s="34">
        <f>C8-P8</f>
        <v>248</v>
      </c>
    </row>
    <row r="9" spans="1:17" s="1" customFormat="1" ht="19.5" customHeight="1">
      <c r="A9" s="16" t="s">
        <v>15</v>
      </c>
      <c r="B9" s="12">
        <f aca="true" t="shared" si="1" ref="B9:B17">G9+L9</f>
        <v>11480.65</v>
      </c>
      <c r="C9" s="12">
        <f aca="true" t="shared" si="2" ref="C9:C17">H9+M9</f>
        <v>4598.26</v>
      </c>
      <c r="D9" s="12">
        <f aca="true" t="shared" si="3" ref="D9:D17">I9+N9</f>
        <v>3450.195</v>
      </c>
      <c r="E9" s="12">
        <f aca="true" t="shared" si="4" ref="E9:E17">J9+O9</f>
        <v>3432.195</v>
      </c>
      <c r="F9" s="17">
        <v>213</v>
      </c>
      <c r="G9" s="18">
        <v>4980.65</v>
      </c>
      <c r="H9" s="19">
        <v>1994.26</v>
      </c>
      <c r="I9" s="30">
        <v>1496.1950000000002</v>
      </c>
      <c r="J9" s="30">
        <v>1490.1950000000002</v>
      </c>
      <c r="K9" s="31">
        <v>325</v>
      </c>
      <c r="L9" s="32">
        <v>6500</v>
      </c>
      <c r="M9" s="33">
        <v>2604</v>
      </c>
      <c r="N9" s="34">
        <v>1954</v>
      </c>
      <c r="O9" s="34">
        <v>1942</v>
      </c>
      <c r="P9" s="21">
        <v>4524.26</v>
      </c>
      <c r="Q9" s="34">
        <f aca="true" t="shared" si="5" ref="Q9:Q17">C9-P9</f>
        <v>74</v>
      </c>
    </row>
    <row r="10" spans="1:17" s="1" customFormat="1" ht="19.5" customHeight="1">
      <c r="A10" s="16" t="s">
        <v>16</v>
      </c>
      <c r="B10" s="12">
        <f t="shared" si="1"/>
        <v>240</v>
      </c>
      <c r="C10" s="12">
        <f t="shared" si="2"/>
        <v>96</v>
      </c>
      <c r="D10" s="12">
        <f t="shared" si="3"/>
        <v>144</v>
      </c>
      <c r="E10" s="12">
        <f t="shared" si="4"/>
        <v>0</v>
      </c>
      <c r="F10" s="17">
        <v>5</v>
      </c>
      <c r="G10" s="18">
        <v>100</v>
      </c>
      <c r="H10" s="20">
        <v>40</v>
      </c>
      <c r="I10" s="30">
        <v>60</v>
      </c>
      <c r="J10" s="30">
        <v>0</v>
      </c>
      <c r="K10" s="31">
        <v>7</v>
      </c>
      <c r="L10" s="32">
        <v>140</v>
      </c>
      <c r="M10" s="33">
        <v>56</v>
      </c>
      <c r="N10" s="34">
        <v>84</v>
      </c>
      <c r="O10" s="34">
        <v>0</v>
      </c>
      <c r="P10" s="21">
        <v>104</v>
      </c>
      <c r="Q10" s="34">
        <f t="shared" si="5"/>
        <v>-8</v>
      </c>
    </row>
    <row r="11" spans="1:17" s="1" customFormat="1" ht="19.5" customHeight="1">
      <c r="A11" s="16" t="s">
        <v>17</v>
      </c>
      <c r="B11" s="12">
        <f t="shared" si="1"/>
        <v>600</v>
      </c>
      <c r="C11" s="12">
        <f t="shared" si="2"/>
        <v>250</v>
      </c>
      <c r="D11" s="12">
        <f t="shared" si="3"/>
        <v>190</v>
      </c>
      <c r="E11" s="12">
        <f t="shared" si="4"/>
        <v>160</v>
      </c>
      <c r="F11" s="17">
        <v>14</v>
      </c>
      <c r="G11" s="18">
        <v>280</v>
      </c>
      <c r="H11" s="20">
        <v>118</v>
      </c>
      <c r="I11" s="30">
        <v>90</v>
      </c>
      <c r="J11" s="30">
        <v>72</v>
      </c>
      <c r="K11" s="31">
        <v>16</v>
      </c>
      <c r="L11" s="32">
        <v>320</v>
      </c>
      <c r="M11" s="33">
        <v>132</v>
      </c>
      <c r="N11" s="34">
        <v>100</v>
      </c>
      <c r="O11" s="34">
        <v>88</v>
      </c>
      <c r="P11" s="21">
        <v>250</v>
      </c>
      <c r="Q11" s="34">
        <f t="shared" si="5"/>
        <v>0</v>
      </c>
    </row>
    <row r="12" spans="1:17" s="1" customFormat="1" ht="19.5" customHeight="1">
      <c r="A12" s="16" t="s">
        <v>18</v>
      </c>
      <c r="B12" s="12">
        <f t="shared" si="1"/>
        <v>1000</v>
      </c>
      <c r="C12" s="12">
        <f t="shared" si="2"/>
        <v>400</v>
      </c>
      <c r="D12" s="12">
        <f t="shared" si="3"/>
        <v>300</v>
      </c>
      <c r="E12" s="12">
        <f t="shared" si="4"/>
        <v>300</v>
      </c>
      <c r="F12" s="17">
        <f>11+1</f>
        <v>12</v>
      </c>
      <c r="G12" s="18">
        <v>600</v>
      </c>
      <c r="H12" s="20">
        <v>240</v>
      </c>
      <c r="I12" s="35">
        <v>180</v>
      </c>
      <c r="J12" s="35">
        <v>180</v>
      </c>
      <c r="K12" s="31">
        <v>20</v>
      </c>
      <c r="L12" s="32">
        <v>400</v>
      </c>
      <c r="M12" s="33">
        <v>160</v>
      </c>
      <c r="N12" s="34">
        <v>120</v>
      </c>
      <c r="O12" s="34">
        <v>120</v>
      </c>
      <c r="P12" s="21">
        <v>376</v>
      </c>
      <c r="Q12" s="34">
        <f t="shared" si="5"/>
        <v>24</v>
      </c>
    </row>
    <row r="13" spans="1:17" s="1" customFormat="1" ht="19.5" customHeight="1">
      <c r="A13" s="16" t="s">
        <v>19</v>
      </c>
      <c r="B13" s="12">
        <f t="shared" si="1"/>
        <v>5145.07</v>
      </c>
      <c r="C13" s="12">
        <f t="shared" si="2"/>
        <v>2058.0299999999997</v>
      </c>
      <c r="D13" s="12">
        <f t="shared" si="3"/>
        <v>1543.52</v>
      </c>
      <c r="E13" s="12">
        <f t="shared" si="4"/>
        <v>1543.52</v>
      </c>
      <c r="F13" s="17">
        <f>93+2</f>
        <v>95</v>
      </c>
      <c r="G13" s="18">
        <v>2465.07</v>
      </c>
      <c r="H13" s="19">
        <v>986.03</v>
      </c>
      <c r="I13" s="32">
        <v>739.52</v>
      </c>
      <c r="J13" s="32">
        <v>739.52</v>
      </c>
      <c r="K13" s="31">
        <v>134</v>
      </c>
      <c r="L13" s="32">
        <v>2680</v>
      </c>
      <c r="M13" s="33">
        <v>1072</v>
      </c>
      <c r="N13" s="34">
        <v>804</v>
      </c>
      <c r="O13" s="34">
        <v>804</v>
      </c>
      <c r="P13" s="21">
        <v>2002.03</v>
      </c>
      <c r="Q13" s="34">
        <f t="shared" si="5"/>
        <v>55.99999999999977</v>
      </c>
    </row>
    <row r="14" spans="1:17" s="1" customFormat="1" ht="19.5" customHeight="1">
      <c r="A14" s="16" t="s">
        <v>20</v>
      </c>
      <c r="B14" s="12">
        <f t="shared" si="1"/>
        <v>2575</v>
      </c>
      <c r="C14" s="12">
        <f t="shared" si="2"/>
        <v>1048</v>
      </c>
      <c r="D14" s="12">
        <f t="shared" si="3"/>
        <v>790.5</v>
      </c>
      <c r="E14" s="12">
        <f t="shared" si="4"/>
        <v>736.5</v>
      </c>
      <c r="F14" s="17">
        <f>54+2</f>
        <v>56</v>
      </c>
      <c r="G14" s="18">
        <v>1435</v>
      </c>
      <c r="H14" s="19">
        <v>580</v>
      </c>
      <c r="I14" s="32">
        <v>436.5</v>
      </c>
      <c r="J14" s="32">
        <v>418.5</v>
      </c>
      <c r="K14" s="31">
        <v>57</v>
      </c>
      <c r="L14" s="32">
        <v>1140</v>
      </c>
      <c r="M14" s="33">
        <v>468</v>
      </c>
      <c r="N14" s="34">
        <v>354</v>
      </c>
      <c r="O14" s="34">
        <v>318</v>
      </c>
      <c r="P14" s="21">
        <v>980</v>
      </c>
      <c r="Q14" s="34">
        <f t="shared" si="5"/>
        <v>68</v>
      </c>
    </row>
    <row r="15" spans="1:17" s="1" customFormat="1" ht="19.5" customHeight="1">
      <c r="A15" s="16" t="s">
        <v>21</v>
      </c>
      <c r="B15" s="12">
        <f t="shared" si="1"/>
        <v>1336.75</v>
      </c>
      <c r="C15" s="12">
        <f t="shared" si="2"/>
        <v>562.7</v>
      </c>
      <c r="D15" s="12">
        <f t="shared" si="3"/>
        <v>429.025</v>
      </c>
      <c r="E15" s="12">
        <f t="shared" si="4"/>
        <v>345.025</v>
      </c>
      <c r="F15" s="17">
        <v>29</v>
      </c>
      <c r="G15" s="21">
        <v>596.75</v>
      </c>
      <c r="H15" s="19">
        <v>250.7</v>
      </c>
      <c r="I15" s="35">
        <v>191.025</v>
      </c>
      <c r="J15" s="35">
        <v>155.025</v>
      </c>
      <c r="K15" s="31">
        <v>37</v>
      </c>
      <c r="L15" s="32">
        <v>740</v>
      </c>
      <c r="M15" s="33">
        <v>312</v>
      </c>
      <c r="N15" s="34">
        <v>238</v>
      </c>
      <c r="O15" s="34">
        <v>190</v>
      </c>
      <c r="P15" s="21">
        <v>546.7</v>
      </c>
      <c r="Q15" s="34">
        <f t="shared" si="5"/>
        <v>16</v>
      </c>
    </row>
    <row r="16" spans="1:17" s="1" customFormat="1" ht="19.5" customHeight="1">
      <c r="A16" s="16" t="s">
        <v>22</v>
      </c>
      <c r="B16" s="12">
        <f t="shared" si="1"/>
        <v>1162.1100000000001</v>
      </c>
      <c r="C16" s="12">
        <f t="shared" si="2"/>
        <v>478.84000000000003</v>
      </c>
      <c r="D16" s="12">
        <f t="shared" si="3"/>
        <v>362.63</v>
      </c>
      <c r="E16" s="12">
        <f t="shared" si="4"/>
        <v>320.63</v>
      </c>
      <c r="F16" s="17">
        <f>15+1</f>
        <v>16</v>
      </c>
      <c r="G16" s="18">
        <v>582.11</v>
      </c>
      <c r="H16" s="19">
        <v>238.84</v>
      </c>
      <c r="I16" s="32">
        <v>180.63</v>
      </c>
      <c r="J16" s="32">
        <v>162.63</v>
      </c>
      <c r="K16" s="31">
        <v>29</v>
      </c>
      <c r="L16" s="32">
        <v>580</v>
      </c>
      <c r="M16" s="33">
        <v>240</v>
      </c>
      <c r="N16" s="36">
        <v>182</v>
      </c>
      <c r="O16" s="36">
        <v>158</v>
      </c>
      <c r="P16" s="27">
        <v>470.84</v>
      </c>
      <c r="Q16" s="34">
        <f t="shared" si="5"/>
        <v>8.000000000000057</v>
      </c>
    </row>
    <row r="17" spans="1:17" s="2" customFormat="1" ht="19.5" customHeight="1">
      <c r="A17" s="22" t="s">
        <v>23</v>
      </c>
      <c r="B17" s="12">
        <f t="shared" si="1"/>
        <v>624.54</v>
      </c>
      <c r="C17" s="12">
        <f t="shared" si="2"/>
        <v>265.82</v>
      </c>
      <c r="D17" s="12">
        <f t="shared" si="3"/>
        <v>203.362</v>
      </c>
      <c r="E17" s="12">
        <f t="shared" si="4"/>
        <v>155.362</v>
      </c>
      <c r="F17" s="23">
        <v>13</v>
      </c>
      <c r="G17" s="24">
        <v>444.54</v>
      </c>
      <c r="H17" s="25">
        <v>185.82</v>
      </c>
      <c r="I17" s="37">
        <v>141.362</v>
      </c>
      <c r="J17" s="37">
        <v>117.362</v>
      </c>
      <c r="K17" s="31">
        <v>9</v>
      </c>
      <c r="L17" s="32">
        <v>180</v>
      </c>
      <c r="M17" s="18">
        <v>80</v>
      </c>
      <c r="N17" s="34">
        <v>62</v>
      </c>
      <c r="O17" s="34">
        <v>38</v>
      </c>
      <c r="P17" s="27">
        <v>255.82</v>
      </c>
      <c r="Q17" s="34">
        <f t="shared" si="5"/>
        <v>10</v>
      </c>
    </row>
    <row r="18" spans="1:17" s="3" customFormat="1" ht="11.25">
      <c r="A18" s="26" t="s">
        <v>24</v>
      </c>
      <c r="B18" s="26"/>
      <c r="C18" s="26"/>
      <c r="D18" s="26"/>
      <c r="E18" s="26"/>
      <c r="F18" s="26"/>
      <c r="G18" s="26"/>
      <c r="H18" s="26"/>
      <c r="I18" s="26"/>
      <c r="J18" s="26"/>
      <c r="K18" s="26"/>
      <c r="L18" s="26"/>
      <c r="M18" s="26"/>
      <c r="N18" s="26"/>
      <c r="O18" s="26"/>
      <c r="P18" s="26"/>
      <c r="Q18" s="26"/>
    </row>
    <row r="19" spans="1:17" s="1" customFormat="1" ht="21" customHeight="1">
      <c r="A19" s="26"/>
      <c r="B19" s="26"/>
      <c r="C19" s="26"/>
      <c r="D19" s="26"/>
      <c r="E19" s="26"/>
      <c r="F19" s="26"/>
      <c r="G19" s="26"/>
      <c r="H19" s="26"/>
      <c r="I19" s="26"/>
      <c r="J19" s="26"/>
      <c r="K19" s="26"/>
      <c r="L19" s="26"/>
      <c r="M19" s="26"/>
      <c r="N19" s="26"/>
      <c r="O19" s="26"/>
      <c r="P19" s="26"/>
      <c r="Q19" s="26"/>
    </row>
  </sheetData>
  <sheetProtection/>
  <mergeCells count="25">
    <mergeCell ref="A2:Q2"/>
    <mergeCell ref="A3:Q3"/>
    <mergeCell ref="A4:G4"/>
    <mergeCell ref="H4:I4"/>
    <mergeCell ref="P4:Q4"/>
    <mergeCell ref="F5:J5"/>
    <mergeCell ref="K5:O5"/>
    <mergeCell ref="A5:A7"/>
    <mergeCell ref="B5:B7"/>
    <mergeCell ref="C5:C7"/>
    <mergeCell ref="D5:D7"/>
    <mergeCell ref="E5:E7"/>
    <mergeCell ref="F6:F7"/>
    <mergeCell ref="G6:G7"/>
    <mergeCell ref="H6:H7"/>
    <mergeCell ref="I6:I7"/>
    <mergeCell ref="J6:J7"/>
    <mergeCell ref="K6:K7"/>
    <mergeCell ref="L6:L7"/>
    <mergeCell ref="M6:M7"/>
    <mergeCell ref="N6:N7"/>
    <mergeCell ref="O6:O7"/>
    <mergeCell ref="P5:P7"/>
    <mergeCell ref="Q5:Q7"/>
    <mergeCell ref="A18:Q19"/>
  </mergeCells>
  <printOptions/>
  <pageMargins left="0.43" right="0.2" top="1" bottom="1" header="0.51" footer="0.51"/>
  <pageSetup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2019-05-09T03:50:58Z</cp:lastPrinted>
  <dcterms:created xsi:type="dcterms:W3CDTF">2018-05-21T00:04:01Z</dcterms:created>
  <dcterms:modified xsi:type="dcterms:W3CDTF">2019-05-28T03:16:55Z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